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Final\Desktop\Nueva carpeta\"/>
    </mc:Choice>
  </mc:AlternateContent>
  <bookViews>
    <workbookView xWindow="0" yWindow="0" windowWidth="19200" windowHeight="11595"/>
  </bookViews>
  <sheets>
    <sheet name="DEMO DOS" sheetId="8" r:id="rId1"/>
    <sheet name="Hoja " sheetId="6" r:id="rId2"/>
  </sheets>
  <definedNames>
    <definedName name="_GoBack" localSheetId="0">'DEMO DOS'!#REF!</definedName>
    <definedName name="_xlnm.Print_Area" localSheetId="0">'DEMO DOS'!$A$1:$G$37</definedName>
  </definedNames>
  <calcPr calcId="162913"/>
</workbook>
</file>

<file path=xl/calcChain.xml><?xml version="1.0" encoding="utf-8"?>
<calcChain xmlns="http://schemas.openxmlformats.org/spreadsheetml/2006/main">
  <c r="D28" i="8" l="1"/>
  <c r="F24" i="8" l="1"/>
  <c r="F29" i="8" l="1"/>
  <c r="G28" i="8" l="1"/>
  <c r="G29" i="8" s="1"/>
  <c r="D3" i="8" l="1"/>
  <c r="C4" i="6" l="1"/>
  <c r="D6" i="6" l="1"/>
  <c r="E6" i="6" l="1"/>
  <c r="G6" i="6"/>
  <c r="E7" i="6"/>
  <c r="D8" i="6" l="1"/>
  <c r="G8" i="6" l="1"/>
  <c r="D9" i="6" l="1"/>
  <c r="G9" i="6" l="1"/>
  <c r="D11" i="6" l="1"/>
  <c r="E12" i="6" s="1"/>
  <c r="G11" i="6" l="1"/>
  <c r="D13" i="6" l="1"/>
  <c r="G13" i="6" s="1"/>
  <c r="E10" i="6"/>
  <c r="E9" i="6"/>
  <c r="E8" i="6"/>
  <c r="E11" i="6"/>
  <c r="D14" i="6" l="1"/>
  <c r="G14" i="6" s="1"/>
  <c r="D16" i="6" s="1"/>
  <c r="G16" i="6" s="1"/>
  <c r="E13" i="6" l="1"/>
  <c r="E16" i="6"/>
  <c r="E14" i="6"/>
  <c r="E15" i="6"/>
  <c r="D18" i="6"/>
  <c r="E18" i="6" s="1"/>
  <c r="D4" i="6" s="1"/>
  <c r="B5" i="8" s="1"/>
</calcChain>
</file>

<file path=xl/sharedStrings.xml><?xml version="1.0" encoding="utf-8"?>
<sst xmlns="http://schemas.openxmlformats.org/spreadsheetml/2006/main" count="64" uniqueCount="60">
  <si>
    <t xml:space="preserve"> </t>
  </si>
  <si>
    <t xml:space="preserve">Un </t>
  </si>
  <si>
    <t xml:space="preserve">Diez </t>
  </si>
  <si>
    <t xml:space="preserve">Ciento </t>
  </si>
  <si>
    <t xml:space="preserve">Once </t>
  </si>
  <si>
    <t xml:space="preserve">Dos </t>
  </si>
  <si>
    <t xml:space="preserve">Veinte </t>
  </si>
  <si>
    <t xml:space="preserve">Doscientos </t>
  </si>
  <si>
    <t xml:space="preserve">Doce </t>
  </si>
  <si>
    <t xml:space="preserve">Tres </t>
  </si>
  <si>
    <t xml:space="preserve">Treinta </t>
  </si>
  <si>
    <t xml:space="preserve">Trescientos </t>
  </si>
  <si>
    <t xml:space="preserve">Trece </t>
  </si>
  <si>
    <t xml:space="preserve">Cuatro </t>
  </si>
  <si>
    <t xml:space="preserve">Cuarenta </t>
  </si>
  <si>
    <t xml:space="preserve">Cuatrocientos </t>
  </si>
  <si>
    <t xml:space="preserve">Catorce </t>
  </si>
  <si>
    <t xml:space="preserve">Cinco </t>
  </si>
  <si>
    <t xml:space="preserve">Cincuenta </t>
  </si>
  <si>
    <t xml:space="preserve">Quinientos </t>
  </si>
  <si>
    <t xml:space="preserve">Quince </t>
  </si>
  <si>
    <t xml:space="preserve">Seis </t>
  </si>
  <si>
    <t xml:space="preserve">Sesenta </t>
  </si>
  <si>
    <t xml:space="preserve">Seiscientos </t>
  </si>
  <si>
    <t xml:space="preserve">Dieciseis </t>
  </si>
  <si>
    <t xml:space="preserve">Siete </t>
  </si>
  <si>
    <t xml:space="preserve">Setenta </t>
  </si>
  <si>
    <t xml:space="preserve">Setecientos </t>
  </si>
  <si>
    <t xml:space="preserve">Diecisiete </t>
  </si>
  <si>
    <t xml:space="preserve">Ocho </t>
  </si>
  <si>
    <t xml:space="preserve">Ochenta </t>
  </si>
  <si>
    <t xml:space="preserve">Ochocientos </t>
  </si>
  <si>
    <t xml:space="preserve">Dieciocho </t>
  </si>
  <si>
    <t xml:space="preserve">Nueve </t>
  </si>
  <si>
    <t xml:space="preserve">Noventa </t>
  </si>
  <si>
    <t xml:space="preserve">Novecientos </t>
  </si>
  <si>
    <t xml:space="preserve">Diecinueve </t>
  </si>
  <si>
    <t>Haber</t>
  </si>
  <si>
    <t>Descripción</t>
  </si>
  <si>
    <t>Debe</t>
  </si>
  <si>
    <t>Concepto:</t>
  </si>
  <si>
    <t>Código</t>
  </si>
  <si>
    <t>Cuenta:</t>
  </si>
  <si>
    <t>Recibido:</t>
  </si>
  <si>
    <t>Revisado:</t>
  </si>
  <si>
    <t>Cheque No.</t>
  </si>
  <si>
    <t>Sumas iguales</t>
  </si>
  <si>
    <t>Guatemala,</t>
  </si>
  <si>
    <t>Elaboró:</t>
  </si>
  <si>
    <t>JT</t>
  </si>
  <si>
    <t xml:space="preserve">Quetzales con </t>
  </si>
  <si>
    <t>NO NEGOCIABLE</t>
  </si>
  <si>
    <t>BC</t>
  </si>
  <si>
    <t>***</t>
  </si>
  <si>
    <t>*** EMPRESA ELECTRICA DE GUATEMALA, S.A.***</t>
  </si>
  <si>
    <t>Energia Electrica</t>
  </si>
  <si>
    <t>DEMO DOS, S.A.</t>
  </si>
  <si>
    <t>PARA MEJORAR</t>
  </si>
  <si>
    <t>Banco de la Felicidad Q. Cta. No. 00-007</t>
  </si>
  <si>
    <t>Pago factura fel 9F83BE92-681445908, servicio de energia electrica octubre 2021 /Correlativo 123456789 Contador U123456789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</si>
</sst>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[$Q-100A]#,##0.00"/>
    <numFmt numFmtId="168" formatCode="_ * #,##0.00_ ;_ * \-#,##0.00_ ;_ * &quot;-&quot;??_ ;_ @_ "/>
    <numFmt numFmtId="169" formatCode="[$-100A]d&quot; de &quot;mmmm&quot; de &quot;yyyy;@"/>
    <numFmt numFmtId="170" formatCode="&quot;$&quot;#,##0.00"/>
    <numFmt numFmtId="171" formatCode="_([$$-409]* #,##0.00_);_([$$-409]* \(#,##0.00\);_([$$-409]* &quot;-&quot;??_);_(@_)"/>
    <numFmt numFmtId="172" formatCode="#,##0.00\ ;&quot; (&quot;#,##0.00\);&quot; -&quot;#\ ;@\ "/>
    <numFmt numFmtId="173" formatCode="_([$€-2]* #,##0.00_);_([$€-2]* \(#,##0.00\);_([$€-2]* \-??_)"/>
    <numFmt numFmtId="174" formatCode="&quot;Q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name val="Tahoma"/>
      <family val="2"/>
    </font>
    <font>
      <sz val="12"/>
      <color rgb="FF222222"/>
      <name val="Tahoma"/>
      <family val="2"/>
    </font>
    <font>
      <b/>
      <sz val="12"/>
      <color theme="1"/>
      <name val="Arial"/>
      <family val="2"/>
    </font>
    <font>
      <u/>
      <sz val="16"/>
      <color theme="1"/>
      <name val="Arial"/>
      <family val="2"/>
    </font>
    <font>
      <b/>
      <sz val="14"/>
      <color rgb="FF222222"/>
      <name val="Tahoma"/>
      <family val="2"/>
    </font>
    <font>
      <b/>
      <sz val="11"/>
      <color theme="3" tint="-0.499984740745262"/>
      <name val="Calibri"/>
      <family val="2"/>
      <scheme val="minor"/>
    </font>
    <font>
      <sz val="10"/>
      <name val="Microsoft YaHei"/>
      <family val="2"/>
    </font>
    <font>
      <sz val="12"/>
      <color theme="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7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71" fontId="14" fillId="0" borderId="0"/>
    <xf numFmtId="0" fontId="15" fillId="0" borderId="0"/>
    <xf numFmtId="172" fontId="2" fillId="0" borderId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17" applyNumberFormat="0" applyAlignment="0" applyProtection="0"/>
    <xf numFmtId="0" fontId="22" fillId="20" borderId="18" applyNumberForma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25" fillId="10" borderId="17" applyNumberFormat="0" applyAlignment="0" applyProtection="0"/>
    <xf numFmtId="173" fontId="2" fillId="0" borderId="0" applyFill="0" applyBorder="0" applyAlignment="0" applyProtection="0"/>
    <xf numFmtId="0" fontId="26" fillId="7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2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2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0" borderId="9" xfId="0" applyFill="1" applyBorder="1"/>
    <xf numFmtId="39" fontId="0" fillId="0" borderId="10" xfId="0" applyNumberForma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39" fontId="0" fillId="2" borderId="0" xfId="0" applyNumberFormat="1" applyFill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2" xfId="0" applyFill="1" applyBorder="1"/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 applyBorder="1"/>
    <xf numFmtId="170" fontId="4" fillId="0" borderId="0" xfId="0" applyNumberFormat="1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/>
    <xf numFmtId="0" fontId="10" fillId="0" borderId="0" xfId="0" applyFont="1"/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1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4" borderId="0" xfId="0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 applyBorder="1" applyAlignment="1">
      <alignment vertical="top"/>
    </xf>
    <xf numFmtId="0" fontId="37" fillId="0" borderId="15" xfId="0" applyFont="1" applyBorder="1" applyAlignment="1">
      <alignment horizontal="center" vertical="center"/>
    </xf>
    <xf numFmtId="167" fontId="36" fillId="4" borderId="0" xfId="0" applyNumberFormat="1" applyFont="1" applyFill="1" applyBorder="1" applyAlignment="1"/>
    <xf numFmtId="0" fontId="37" fillId="0" borderId="0" xfId="0" applyFont="1" applyBorder="1" applyAlignment="1">
      <alignment horizontal="center" vertical="center"/>
    </xf>
    <xf numFmtId="165" fontId="11" fillId="0" borderId="0" xfId="1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40" fillId="0" borderId="0" xfId="0" applyFont="1" applyBorder="1"/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67" fontId="38" fillId="4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67" fontId="38" fillId="4" borderId="13" xfId="0" applyNumberFormat="1" applyFont="1" applyFill="1" applyBorder="1" applyAlignment="1"/>
    <xf numFmtId="0" fontId="38" fillId="0" borderId="0" xfId="0" applyFont="1" applyBorder="1" applyAlignment="1">
      <alignment vertical="center"/>
    </xf>
    <xf numFmtId="167" fontId="38" fillId="4" borderId="0" xfId="0" applyNumberFormat="1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/>
    </xf>
    <xf numFmtId="174" fontId="38" fillId="4" borderId="0" xfId="74" applyNumberFormat="1" applyFont="1" applyFill="1" applyBorder="1" applyAlignment="1">
      <alignment vertical="center"/>
    </xf>
    <xf numFmtId="174" fontId="38" fillId="0" borderId="0" xfId="74" applyNumberFormat="1" applyFont="1" applyBorder="1" applyAlignment="1">
      <alignment vertical="center"/>
    </xf>
    <xf numFmtId="169" fontId="6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9" fillId="0" borderId="0" xfId="2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</cellXfs>
  <cellStyles count="76"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Buena 2" xfId="45"/>
    <cellStyle name="Cálculo 2" xfId="46"/>
    <cellStyle name="Celda de comprobación 2" xfId="47"/>
    <cellStyle name="Celda vinculada 2" xfId="48"/>
    <cellStyle name="Encabezado 4 2" xfId="49"/>
    <cellStyle name="Énfasis1 2" xfId="50"/>
    <cellStyle name="Énfasis2 2" xfId="51"/>
    <cellStyle name="Énfasis3 2" xfId="52"/>
    <cellStyle name="Énfasis4 2" xfId="53"/>
    <cellStyle name="Énfasis5 2" xfId="54"/>
    <cellStyle name="Énfasis6 2" xfId="55"/>
    <cellStyle name="Entrada 2" xfId="56"/>
    <cellStyle name="Euro" xfId="11"/>
    <cellStyle name="Euro 2" xfId="73"/>
    <cellStyle name="Euro 3" xfId="57"/>
    <cellStyle name="Incorrecto 2" xfId="58"/>
    <cellStyle name="Millares" xfId="1" builtinId="3"/>
    <cellStyle name="Millares 2" xfId="9"/>
    <cellStyle name="Millares 2 2" xfId="14"/>
    <cellStyle name="Millares 3" xfId="12"/>
    <cellStyle name="Millares 4" xfId="26"/>
    <cellStyle name="Millares 5" xfId="75"/>
    <cellStyle name="Moneda" xfId="74" builtinId="4"/>
    <cellStyle name="Moneda 18 2 2 2 2 2 2 2 2 2 7 3" xfId="16"/>
    <cellStyle name="Moneda 2" xfId="4"/>
    <cellStyle name="Moneda 2 2" xfId="5"/>
    <cellStyle name="Moneda 2 3" xfId="15"/>
    <cellStyle name="Moneda 3" xfId="3"/>
    <cellStyle name="Moneda 35 7 3" xfId="22"/>
    <cellStyle name="Moneda 4" xfId="13"/>
    <cellStyle name="Moneda 46 2 2 2" xfId="21"/>
    <cellStyle name="Neutral 2" xfId="59"/>
    <cellStyle name="Normal" xfId="0" builtinId="0"/>
    <cellStyle name="Normal 2" xfId="2"/>
    <cellStyle name="Normal 2 2" xfId="6"/>
    <cellStyle name="Normal 3" xfId="7"/>
    <cellStyle name="Normal 3 2" xfId="10"/>
    <cellStyle name="Normal 32 2 6 4" xfId="20"/>
    <cellStyle name="Normal 39 2 8" xfId="24"/>
    <cellStyle name="Normal 4" xfId="25"/>
    <cellStyle name="Normal 4 3 2 2 2 3 4" xfId="17"/>
    <cellStyle name="Normal 4 6 10 3" xfId="18"/>
    <cellStyle name="Normal 64 6 2" xfId="19"/>
    <cellStyle name="Notas 2" xfId="60"/>
    <cellStyle name="Porcentual 2" xfId="8"/>
    <cellStyle name="Porcentual 32 7 2" xfId="23"/>
    <cellStyle name="Resultado 1" xfId="61"/>
    <cellStyle name="Resultado 2" xfId="62"/>
    <cellStyle name="Resultado 3" xfId="63"/>
    <cellStyle name="Resultado 4" xfId="64"/>
    <cellStyle name="Salida 2" xfId="65"/>
    <cellStyle name="Texto de advertencia 2" xfId="66"/>
    <cellStyle name="Texto explicativo 2" xfId="67"/>
    <cellStyle name="Título 1 2" xfId="68"/>
    <cellStyle name="Título 2 2" xfId="69"/>
    <cellStyle name="Título 3 2" xfId="70"/>
    <cellStyle name="Título 4" xfId="71"/>
    <cellStyle name="Total 2" xfId="72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F10" sqref="F10"/>
    </sheetView>
  </sheetViews>
  <sheetFormatPr baseColWidth="10" defaultRowHeight="14.25" x14ac:dyDescent="0.2"/>
  <cols>
    <col min="1" max="1" width="0.85546875" style="20" customWidth="1"/>
    <col min="2" max="2" width="14.140625" style="20" customWidth="1"/>
    <col min="3" max="3" width="7.140625" style="20" customWidth="1"/>
    <col min="4" max="4" width="16.28515625" style="20" customWidth="1"/>
    <col min="5" max="5" width="26" style="20" customWidth="1"/>
    <col min="6" max="6" width="16.140625" style="20" bestFit="1" customWidth="1"/>
    <col min="7" max="7" width="14.42578125" style="20" bestFit="1" customWidth="1"/>
    <col min="8" max="16384" width="11.42578125" style="20"/>
  </cols>
  <sheetData>
    <row r="1" spans="1:7" ht="19.5" customHeight="1" x14ac:dyDescent="0.2">
      <c r="A1" s="20">
        <v>975</v>
      </c>
    </row>
    <row r="2" spans="1:7" ht="24.75" customHeight="1" x14ac:dyDescent="0.2"/>
    <row r="3" spans="1:7" ht="22.5" customHeight="1" x14ac:dyDescent="0.25">
      <c r="B3" s="33"/>
      <c r="C3" s="39" t="s">
        <v>47</v>
      </c>
      <c r="D3" s="64">
        <f ca="1">+TODAY()</f>
        <v>44481</v>
      </c>
      <c r="E3" s="64"/>
      <c r="F3" s="49">
        <v>9999.99</v>
      </c>
    </row>
    <row r="4" spans="1:7" ht="23.25" customHeight="1" x14ac:dyDescent="0.2">
      <c r="C4" s="50" t="s">
        <v>54</v>
      </c>
    </row>
    <row r="5" spans="1:7" ht="15.75" customHeight="1" x14ac:dyDescent="0.25">
      <c r="B5" s="68" t="str">
        <f>REPT(B17,1)&amp;'Hoja '!D4&amp;REPT(B17,1)</f>
        <v>***  Nueve Mil, Novecientos Noventa y Nueve Quetzales con 99/100***</v>
      </c>
      <c r="C5" s="68"/>
      <c r="D5" s="68"/>
      <c r="E5" s="68"/>
      <c r="F5" s="68"/>
      <c r="G5" s="68"/>
    </row>
    <row r="6" spans="1:7" ht="21" customHeight="1" x14ac:dyDescent="0.2">
      <c r="C6" s="36"/>
      <c r="D6" s="36"/>
      <c r="E6" s="36"/>
    </row>
    <row r="7" spans="1:7" x14ac:dyDescent="0.2">
      <c r="C7" s="36"/>
      <c r="D7" s="36"/>
      <c r="E7" s="36"/>
    </row>
    <row r="8" spans="1:7" x14ac:dyDescent="0.2">
      <c r="B8" s="52"/>
      <c r="C8" s="36" t="s">
        <v>51</v>
      </c>
      <c r="D8" s="36"/>
      <c r="E8" s="36"/>
      <c r="G8" s="21"/>
    </row>
    <row r="9" spans="1:7" x14ac:dyDescent="0.2">
      <c r="C9" s="36"/>
      <c r="D9" s="36"/>
      <c r="E9" s="36"/>
      <c r="G9" s="21"/>
    </row>
    <row r="10" spans="1:7" x14ac:dyDescent="0.2">
      <c r="C10" s="22"/>
      <c r="D10" s="19"/>
      <c r="G10" s="21"/>
    </row>
    <row r="11" spans="1:7" x14ac:dyDescent="0.2">
      <c r="C11" s="22"/>
      <c r="D11" s="19"/>
      <c r="G11" s="21"/>
    </row>
    <row r="12" spans="1:7" x14ac:dyDescent="0.2">
      <c r="C12" s="22"/>
      <c r="D12" s="19"/>
      <c r="G12" s="21"/>
    </row>
    <row r="13" spans="1:7" x14ac:dyDescent="0.2">
      <c r="C13" s="22"/>
      <c r="D13" s="19"/>
      <c r="G13" s="21"/>
    </row>
    <row r="14" spans="1:7" x14ac:dyDescent="0.2">
      <c r="C14" s="22"/>
      <c r="D14" s="19"/>
      <c r="G14" s="21"/>
    </row>
    <row r="15" spans="1:7" ht="20.25" x14ac:dyDescent="0.3">
      <c r="B15" s="65" t="s">
        <v>56</v>
      </c>
      <c r="C15" s="65"/>
      <c r="D15" s="65"/>
      <c r="E15" s="65"/>
      <c r="F15" s="65"/>
      <c r="G15" s="65"/>
    </row>
    <row r="16" spans="1:7" x14ac:dyDescent="0.2">
      <c r="C16" s="22"/>
      <c r="D16" s="19"/>
      <c r="G16" s="21"/>
    </row>
    <row r="17" spans="2:7" x14ac:dyDescent="0.2">
      <c r="B17" s="20" t="s">
        <v>53</v>
      </c>
      <c r="C17" s="22"/>
      <c r="D17" s="19"/>
      <c r="G17" s="21"/>
    </row>
    <row r="18" spans="2:7" ht="50.25" customHeight="1" x14ac:dyDescent="0.2">
      <c r="B18" s="45" t="s">
        <v>40</v>
      </c>
      <c r="C18" s="67" t="s">
        <v>59</v>
      </c>
      <c r="D18" s="67"/>
      <c r="E18" s="67"/>
      <c r="F18" s="67"/>
      <c r="G18" s="67"/>
    </row>
    <row r="19" spans="2:7" ht="15.75" x14ac:dyDescent="0.25">
      <c r="B19" s="44"/>
      <c r="C19" s="25" t="s">
        <v>0</v>
      </c>
      <c r="D19" s="24"/>
      <c r="G19" s="21"/>
    </row>
    <row r="20" spans="2:7" ht="15.75" x14ac:dyDescent="0.25">
      <c r="B20" s="44"/>
      <c r="C20" s="25"/>
      <c r="D20" s="24"/>
      <c r="G20" s="21"/>
    </row>
    <row r="21" spans="2:7" ht="18" x14ac:dyDescent="0.25">
      <c r="B21" s="44" t="s">
        <v>42</v>
      </c>
      <c r="C21" s="25" t="s">
        <v>58</v>
      </c>
      <c r="D21" s="24"/>
      <c r="F21" s="29" t="s">
        <v>45</v>
      </c>
      <c r="G21" s="32">
        <v>2288</v>
      </c>
    </row>
    <row r="22" spans="2:7" ht="15" x14ac:dyDescent="0.25">
      <c r="C22" s="23"/>
      <c r="D22" s="19"/>
      <c r="G22" s="21"/>
    </row>
    <row r="23" spans="2:7" s="31" customFormat="1" ht="20.25" customHeight="1" x14ac:dyDescent="0.25">
      <c r="B23" s="40" t="s">
        <v>41</v>
      </c>
      <c r="C23" s="66" t="s">
        <v>38</v>
      </c>
      <c r="D23" s="66"/>
      <c r="E23" s="66"/>
      <c r="F23" s="46" t="s">
        <v>39</v>
      </c>
      <c r="G23" s="41" t="s">
        <v>37</v>
      </c>
    </row>
    <row r="24" spans="2:7" s="31" customFormat="1" ht="20.25" customHeight="1" x14ac:dyDescent="0.25">
      <c r="B24" s="48"/>
      <c r="C24" s="48"/>
      <c r="D24" s="53" t="s">
        <v>55</v>
      </c>
      <c r="E24" s="54"/>
      <c r="F24" s="62">
        <f>+F3</f>
        <v>9999.99</v>
      </c>
      <c r="G24" s="54"/>
    </row>
    <row r="25" spans="2:7" s="28" customFormat="1" ht="19.5" customHeight="1" x14ac:dyDescent="0.25">
      <c r="B25" s="35"/>
      <c r="C25" s="30"/>
      <c r="D25" s="53"/>
      <c r="E25" s="56"/>
      <c r="F25" s="63"/>
      <c r="G25" s="58"/>
    </row>
    <row r="26" spans="2:7" s="28" customFormat="1" ht="19.5" customHeight="1" x14ac:dyDescent="0.25">
      <c r="B26" s="35"/>
      <c r="C26" s="30"/>
      <c r="D26" s="58"/>
      <c r="E26" s="58"/>
      <c r="F26" s="63"/>
      <c r="G26" s="58"/>
    </row>
    <row r="27" spans="2:7" s="28" customFormat="1" ht="19.5" customHeight="1" x14ac:dyDescent="0.25">
      <c r="B27" s="35"/>
      <c r="C27" s="30"/>
      <c r="D27" s="53"/>
      <c r="E27" s="54"/>
      <c r="F27" s="62"/>
      <c r="G27" s="58"/>
    </row>
    <row r="28" spans="2:7" ht="15" x14ac:dyDescent="0.2">
      <c r="D28" s="60" t="str">
        <f>+C21</f>
        <v>Banco de la Felicidad Q. Cta. No. 00-007</v>
      </c>
      <c r="E28" s="60"/>
      <c r="F28" s="59"/>
      <c r="G28" s="55">
        <f>+F3</f>
        <v>9999.99</v>
      </c>
    </row>
    <row r="29" spans="2:7" ht="15.75" thickBot="1" x14ac:dyDescent="0.25">
      <c r="D29" s="61" t="s">
        <v>46</v>
      </c>
      <c r="E29" s="42"/>
      <c r="F29" s="57">
        <f>SUM(F24:F28)</f>
        <v>9999.99</v>
      </c>
      <c r="G29" s="57">
        <f>SUM(G24:G28)</f>
        <v>9999.99</v>
      </c>
    </row>
    <row r="30" spans="2:7" ht="15" thickTop="1" x14ac:dyDescent="0.2"/>
    <row r="34" spans="2:7" ht="14.25" customHeight="1" x14ac:dyDescent="0.2"/>
    <row r="35" spans="2:7" s="28" customFormat="1" ht="19.5" customHeight="1" x14ac:dyDescent="0.2">
      <c r="B35" s="35"/>
      <c r="C35" s="30"/>
      <c r="D35" s="34"/>
      <c r="E35" s="42"/>
      <c r="F35" s="47"/>
      <c r="G35" s="47"/>
    </row>
    <row r="36" spans="2:7" s="28" customFormat="1" ht="19.5" customHeight="1" x14ac:dyDescent="0.2">
      <c r="B36" s="35"/>
      <c r="C36" s="30"/>
      <c r="D36" s="34"/>
      <c r="E36" s="42"/>
      <c r="F36" s="47"/>
      <c r="G36" s="47"/>
    </row>
    <row r="37" spans="2:7" s="28" customFormat="1" ht="34.5" customHeight="1" x14ac:dyDescent="0.25">
      <c r="B37" s="38" t="s">
        <v>48</v>
      </c>
      <c r="C37" s="43" t="s">
        <v>52</v>
      </c>
      <c r="D37" s="26" t="s">
        <v>44</v>
      </c>
      <c r="E37" s="51" t="s">
        <v>49</v>
      </c>
      <c r="F37" s="37" t="s">
        <v>43</v>
      </c>
      <c r="G37" s="27"/>
    </row>
  </sheetData>
  <mergeCells count="5">
    <mergeCell ref="D3:E3"/>
    <mergeCell ref="B15:G15"/>
    <mergeCell ref="C23:E23"/>
    <mergeCell ref="C18:G18"/>
    <mergeCell ref="B5:G5"/>
  </mergeCells>
  <pageMargins left="0.31496062992125984" right="0.11811023622047245" top="0" bottom="0.35433070866141736" header="0.31496062992125984" footer="0.31496062992125984"/>
  <pageSetup orientation="portrait" horizontalDpi="4294967293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7" sqref="C7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16.7109375" customWidth="1"/>
    <col min="4" max="4" width="12.7109375" customWidth="1"/>
    <col min="5" max="5" width="16.7109375" customWidth="1"/>
    <col min="6" max="6" width="12.7109375" customWidth="1"/>
    <col min="7" max="7" width="16.7109375" customWidth="1"/>
    <col min="8" max="8" width="12.7109375" customWidth="1"/>
    <col min="9" max="9" width="16.7109375" customWidth="1"/>
    <col min="10" max="10" width="3.7109375" customWidth="1"/>
    <col min="257" max="257" width="3.7109375" customWidth="1"/>
    <col min="258" max="258" width="12.7109375" customWidth="1"/>
    <col min="259" max="259" width="16.7109375" customWidth="1"/>
    <col min="260" max="260" width="12.7109375" customWidth="1"/>
    <col min="261" max="261" width="16.7109375" customWidth="1"/>
    <col min="262" max="262" width="12.7109375" customWidth="1"/>
    <col min="263" max="263" width="16.7109375" customWidth="1"/>
    <col min="264" max="264" width="12.7109375" customWidth="1"/>
    <col min="265" max="265" width="16.7109375" customWidth="1"/>
    <col min="266" max="266" width="3.7109375" customWidth="1"/>
    <col min="513" max="513" width="3.7109375" customWidth="1"/>
    <col min="514" max="514" width="12.7109375" customWidth="1"/>
    <col min="515" max="515" width="16.7109375" customWidth="1"/>
    <col min="516" max="516" width="12.7109375" customWidth="1"/>
    <col min="517" max="517" width="16.7109375" customWidth="1"/>
    <col min="518" max="518" width="12.7109375" customWidth="1"/>
    <col min="519" max="519" width="16.7109375" customWidth="1"/>
    <col min="520" max="520" width="12.7109375" customWidth="1"/>
    <col min="521" max="521" width="16.7109375" customWidth="1"/>
    <col min="522" max="522" width="3.7109375" customWidth="1"/>
    <col min="769" max="769" width="3.7109375" customWidth="1"/>
    <col min="770" max="770" width="12.7109375" customWidth="1"/>
    <col min="771" max="771" width="16.7109375" customWidth="1"/>
    <col min="772" max="772" width="12.7109375" customWidth="1"/>
    <col min="773" max="773" width="16.7109375" customWidth="1"/>
    <col min="774" max="774" width="12.7109375" customWidth="1"/>
    <col min="775" max="775" width="16.7109375" customWidth="1"/>
    <col min="776" max="776" width="12.7109375" customWidth="1"/>
    <col min="777" max="777" width="16.7109375" customWidth="1"/>
    <col min="778" max="778" width="3.7109375" customWidth="1"/>
    <col min="1025" max="1025" width="3.7109375" customWidth="1"/>
    <col min="1026" max="1026" width="12.7109375" customWidth="1"/>
    <col min="1027" max="1027" width="16.7109375" customWidth="1"/>
    <col min="1028" max="1028" width="12.7109375" customWidth="1"/>
    <col min="1029" max="1029" width="16.7109375" customWidth="1"/>
    <col min="1030" max="1030" width="12.7109375" customWidth="1"/>
    <col min="1031" max="1031" width="16.7109375" customWidth="1"/>
    <col min="1032" max="1032" width="12.7109375" customWidth="1"/>
    <col min="1033" max="1033" width="16.7109375" customWidth="1"/>
    <col min="1034" max="1034" width="3.7109375" customWidth="1"/>
    <col min="1281" max="1281" width="3.7109375" customWidth="1"/>
    <col min="1282" max="1282" width="12.7109375" customWidth="1"/>
    <col min="1283" max="1283" width="16.7109375" customWidth="1"/>
    <col min="1284" max="1284" width="12.7109375" customWidth="1"/>
    <col min="1285" max="1285" width="16.7109375" customWidth="1"/>
    <col min="1286" max="1286" width="12.7109375" customWidth="1"/>
    <col min="1287" max="1287" width="16.7109375" customWidth="1"/>
    <col min="1288" max="1288" width="12.7109375" customWidth="1"/>
    <col min="1289" max="1289" width="16.7109375" customWidth="1"/>
    <col min="1290" max="1290" width="3.7109375" customWidth="1"/>
    <col min="1537" max="1537" width="3.7109375" customWidth="1"/>
    <col min="1538" max="1538" width="12.7109375" customWidth="1"/>
    <col min="1539" max="1539" width="16.7109375" customWidth="1"/>
    <col min="1540" max="1540" width="12.7109375" customWidth="1"/>
    <col min="1541" max="1541" width="16.7109375" customWidth="1"/>
    <col min="1542" max="1542" width="12.7109375" customWidth="1"/>
    <col min="1543" max="1543" width="16.7109375" customWidth="1"/>
    <col min="1544" max="1544" width="12.7109375" customWidth="1"/>
    <col min="1545" max="1545" width="16.7109375" customWidth="1"/>
    <col min="1546" max="1546" width="3.7109375" customWidth="1"/>
    <col min="1793" max="1793" width="3.7109375" customWidth="1"/>
    <col min="1794" max="1794" width="12.7109375" customWidth="1"/>
    <col min="1795" max="1795" width="16.7109375" customWidth="1"/>
    <col min="1796" max="1796" width="12.7109375" customWidth="1"/>
    <col min="1797" max="1797" width="16.7109375" customWidth="1"/>
    <col min="1798" max="1798" width="12.7109375" customWidth="1"/>
    <col min="1799" max="1799" width="16.7109375" customWidth="1"/>
    <col min="1800" max="1800" width="12.7109375" customWidth="1"/>
    <col min="1801" max="1801" width="16.7109375" customWidth="1"/>
    <col min="1802" max="1802" width="3.7109375" customWidth="1"/>
    <col min="2049" max="2049" width="3.7109375" customWidth="1"/>
    <col min="2050" max="2050" width="12.7109375" customWidth="1"/>
    <col min="2051" max="2051" width="16.7109375" customWidth="1"/>
    <col min="2052" max="2052" width="12.7109375" customWidth="1"/>
    <col min="2053" max="2053" width="16.7109375" customWidth="1"/>
    <col min="2054" max="2054" width="12.7109375" customWidth="1"/>
    <col min="2055" max="2055" width="16.7109375" customWidth="1"/>
    <col min="2056" max="2056" width="12.7109375" customWidth="1"/>
    <col min="2057" max="2057" width="16.7109375" customWidth="1"/>
    <col min="2058" max="2058" width="3.7109375" customWidth="1"/>
    <col min="2305" max="2305" width="3.7109375" customWidth="1"/>
    <col min="2306" max="2306" width="12.7109375" customWidth="1"/>
    <col min="2307" max="2307" width="16.7109375" customWidth="1"/>
    <col min="2308" max="2308" width="12.7109375" customWidth="1"/>
    <col min="2309" max="2309" width="16.7109375" customWidth="1"/>
    <col min="2310" max="2310" width="12.7109375" customWidth="1"/>
    <col min="2311" max="2311" width="16.7109375" customWidth="1"/>
    <col min="2312" max="2312" width="12.7109375" customWidth="1"/>
    <col min="2313" max="2313" width="16.7109375" customWidth="1"/>
    <col min="2314" max="2314" width="3.7109375" customWidth="1"/>
    <col min="2561" max="2561" width="3.7109375" customWidth="1"/>
    <col min="2562" max="2562" width="12.7109375" customWidth="1"/>
    <col min="2563" max="2563" width="16.7109375" customWidth="1"/>
    <col min="2564" max="2564" width="12.7109375" customWidth="1"/>
    <col min="2565" max="2565" width="16.7109375" customWidth="1"/>
    <col min="2566" max="2566" width="12.7109375" customWidth="1"/>
    <col min="2567" max="2567" width="16.7109375" customWidth="1"/>
    <col min="2568" max="2568" width="12.7109375" customWidth="1"/>
    <col min="2569" max="2569" width="16.7109375" customWidth="1"/>
    <col min="2570" max="2570" width="3.7109375" customWidth="1"/>
    <col min="2817" max="2817" width="3.7109375" customWidth="1"/>
    <col min="2818" max="2818" width="12.7109375" customWidth="1"/>
    <col min="2819" max="2819" width="16.7109375" customWidth="1"/>
    <col min="2820" max="2820" width="12.7109375" customWidth="1"/>
    <col min="2821" max="2821" width="16.7109375" customWidth="1"/>
    <col min="2822" max="2822" width="12.7109375" customWidth="1"/>
    <col min="2823" max="2823" width="16.7109375" customWidth="1"/>
    <col min="2824" max="2824" width="12.7109375" customWidth="1"/>
    <col min="2825" max="2825" width="16.7109375" customWidth="1"/>
    <col min="2826" max="2826" width="3.7109375" customWidth="1"/>
    <col min="3073" max="3073" width="3.7109375" customWidth="1"/>
    <col min="3074" max="3074" width="12.7109375" customWidth="1"/>
    <col min="3075" max="3075" width="16.7109375" customWidth="1"/>
    <col min="3076" max="3076" width="12.7109375" customWidth="1"/>
    <col min="3077" max="3077" width="16.7109375" customWidth="1"/>
    <col min="3078" max="3078" width="12.7109375" customWidth="1"/>
    <col min="3079" max="3079" width="16.7109375" customWidth="1"/>
    <col min="3080" max="3080" width="12.7109375" customWidth="1"/>
    <col min="3081" max="3081" width="16.7109375" customWidth="1"/>
    <col min="3082" max="3082" width="3.7109375" customWidth="1"/>
    <col min="3329" max="3329" width="3.7109375" customWidth="1"/>
    <col min="3330" max="3330" width="12.7109375" customWidth="1"/>
    <col min="3331" max="3331" width="16.7109375" customWidth="1"/>
    <col min="3332" max="3332" width="12.7109375" customWidth="1"/>
    <col min="3333" max="3333" width="16.7109375" customWidth="1"/>
    <col min="3334" max="3334" width="12.7109375" customWidth="1"/>
    <col min="3335" max="3335" width="16.7109375" customWidth="1"/>
    <col min="3336" max="3336" width="12.7109375" customWidth="1"/>
    <col min="3337" max="3337" width="16.7109375" customWidth="1"/>
    <col min="3338" max="3338" width="3.7109375" customWidth="1"/>
    <col min="3585" max="3585" width="3.7109375" customWidth="1"/>
    <col min="3586" max="3586" width="12.7109375" customWidth="1"/>
    <col min="3587" max="3587" width="16.7109375" customWidth="1"/>
    <col min="3588" max="3588" width="12.7109375" customWidth="1"/>
    <col min="3589" max="3589" width="16.7109375" customWidth="1"/>
    <col min="3590" max="3590" width="12.7109375" customWidth="1"/>
    <col min="3591" max="3591" width="16.7109375" customWidth="1"/>
    <col min="3592" max="3592" width="12.7109375" customWidth="1"/>
    <col min="3593" max="3593" width="16.7109375" customWidth="1"/>
    <col min="3594" max="3594" width="3.7109375" customWidth="1"/>
    <col min="3841" max="3841" width="3.7109375" customWidth="1"/>
    <col min="3842" max="3842" width="12.7109375" customWidth="1"/>
    <col min="3843" max="3843" width="16.7109375" customWidth="1"/>
    <col min="3844" max="3844" width="12.7109375" customWidth="1"/>
    <col min="3845" max="3845" width="16.7109375" customWidth="1"/>
    <col min="3846" max="3846" width="12.7109375" customWidth="1"/>
    <col min="3847" max="3847" width="16.7109375" customWidth="1"/>
    <col min="3848" max="3848" width="12.7109375" customWidth="1"/>
    <col min="3849" max="3849" width="16.7109375" customWidth="1"/>
    <col min="3850" max="3850" width="3.7109375" customWidth="1"/>
    <col min="4097" max="4097" width="3.7109375" customWidth="1"/>
    <col min="4098" max="4098" width="12.7109375" customWidth="1"/>
    <col min="4099" max="4099" width="16.7109375" customWidth="1"/>
    <col min="4100" max="4100" width="12.7109375" customWidth="1"/>
    <col min="4101" max="4101" width="16.7109375" customWidth="1"/>
    <col min="4102" max="4102" width="12.7109375" customWidth="1"/>
    <col min="4103" max="4103" width="16.7109375" customWidth="1"/>
    <col min="4104" max="4104" width="12.7109375" customWidth="1"/>
    <col min="4105" max="4105" width="16.7109375" customWidth="1"/>
    <col min="4106" max="4106" width="3.7109375" customWidth="1"/>
    <col min="4353" max="4353" width="3.7109375" customWidth="1"/>
    <col min="4354" max="4354" width="12.7109375" customWidth="1"/>
    <col min="4355" max="4355" width="16.7109375" customWidth="1"/>
    <col min="4356" max="4356" width="12.7109375" customWidth="1"/>
    <col min="4357" max="4357" width="16.7109375" customWidth="1"/>
    <col min="4358" max="4358" width="12.7109375" customWidth="1"/>
    <col min="4359" max="4359" width="16.7109375" customWidth="1"/>
    <col min="4360" max="4360" width="12.7109375" customWidth="1"/>
    <col min="4361" max="4361" width="16.7109375" customWidth="1"/>
    <col min="4362" max="4362" width="3.7109375" customWidth="1"/>
    <col min="4609" max="4609" width="3.7109375" customWidth="1"/>
    <col min="4610" max="4610" width="12.7109375" customWidth="1"/>
    <col min="4611" max="4611" width="16.7109375" customWidth="1"/>
    <col min="4612" max="4612" width="12.7109375" customWidth="1"/>
    <col min="4613" max="4613" width="16.7109375" customWidth="1"/>
    <col min="4614" max="4614" width="12.7109375" customWidth="1"/>
    <col min="4615" max="4615" width="16.7109375" customWidth="1"/>
    <col min="4616" max="4616" width="12.7109375" customWidth="1"/>
    <col min="4617" max="4617" width="16.7109375" customWidth="1"/>
    <col min="4618" max="4618" width="3.7109375" customWidth="1"/>
    <col min="4865" max="4865" width="3.7109375" customWidth="1"/>
    <col min="4866" max="4866" width="12.7109375" customWidth="1"/>
    <col min="4867" max="4867" width="16.7109375" customWidth="1"/>
    <col min="4868" max="4868" width="12.7109375" customWidth="1"/>
    <col min="4869" max="4869" width="16.7109375" customWidth="1"/>
    <col min="4870" max="4870" width="12.7109375" customWidth="1"/>
    <col min="4871" max="4871" width="16.7109375" customWidth="1"/>
    <col min="4872" max="4872" width="12.7109375" customWidth="1"/>
    <col min="4873" max="4873" width="16.7109375" customWidth="1"/>
    <col min="4874" max="4874" width="3.7109375" customWidth="1"/>
    <col min="5121" max="5121" width="3.7109375" customWidth="1"/>
    <col min="5122" max="5122" width="12.7109375" customWidth="1"/>
    <col min="5123" max="5123" width="16.7109375" customWidth="1"/>
    <col min="5124" max="5124" width="12.7109375" customWidth="1"/>
    <col min="5125" max="5125" width="16.7109375" customWidth="1"/>
    <col min="5126" max="5126" width="12.7109375" customWidth="1"/>
    <col min="5127" max="5127" width="16.7109375" customWidth="1"/>
    <col min="5128" max="5128" width="12.7109375" customWidth="1"/>
    <col min="5129" max="5129" width="16.7109375" customWidth="1"/>
    <col min="5130" max="5130" width="3.7109375" customWidth="1"/>
    <col min="5377" max="5377" width="3.7109375" customWidth="1"/>
    <col min="5378" max="5378" width="12.7109375" customWidth="1"/>
    <col min="5379" max="5379" width="16.7109375" customWidth="1"/>
    <col min="5380" max="5380" width="12.7109375" customWidth="1"/>
    <col min="5381" max="5381" width="16.7109375" customWidth="1"/>
    <col min="5382" max="5382" width="12.7109375" customWidth="1"/>
    <col min="5383" max="5383" width="16.7109375" customWidth="1"/>
    <col min="5384" max="5384" width="12.7109375" customWidth="1"/>
    <col min="5385" max="5385" width="16.7109375" customWidth="1"/>
    <col min="5386" max="5386" width="3.7109375" customWidth="1"/>
    <col min="5633" max="5633" width="3.7109375" customWidth="1"/>
    <col min="5634" max="5634" width="12.7109375" customWidth="1"/>
    <col min="5635" max="5635" width="16.7109375" customWidth="1"/>
    <col min="5636" max="5636" width="12.7109375" customWidth="1"/>
    <col min="5637" max="5637" width="16.7109375" customWidth="1"/>
    <col min="5638" max="5638" width="12.7109375" customWidth="1"/>
    <col min="5639" max="5639" width="16.7109375" customWidth="1"/>
    <col min="5640" max="5640" width="12.7109375" customWidth="1"/>
    <col min="5641" max="5641" width="16.7109375" customWidth="1"/>
    <col min="5642" max="5642" width="3.7109375" customWidth="1"/>
    <col min="5889" max="5889" width="3.7109375" customWidth="1"/>
    <col min="5890" max="5890" width="12.7109375" customWidth="1"/>
    <col min="5891" max="5891" width="16.7109375" customWidth="1"/>
    <col min="5892" max="5892" width="12.7109375" customWidth="1"/>
    <col min="5893" max="5893" width="16.7109375" customWidth="1"/>
    <col min="5894" max="5894" width="12.7109375" customWidth="1"/>
    <col min="5895" max="5895" width="16.7109375" customWidth="1"/>
    <col min="5896" max="5896" width="12.7109375" customWidth="1"/>
    <col min="5897" max="5897" width="16.7109375" customWidth="1"/>
    <col min="5898" max="5898" width="3.7109375" customWidth="1"/>
    <col min="6145" max="6145" width="3.7109375" customWidth="1"/>
    <col min="6146" max="6146" width="12.7109375" customWidth="1"/>
    <col min="6147" max="6147" width="16.7109375" customWidth="1"/>
    <col min="6148" max="6148" width="12.7109375" customWidth="1"/>
    <col min="6149" max="6149" width="16.7109375" customWidth="1"/>
    <col min="6150" max="6150" width="12.7109375" customWidth="1"/>
    <col min="6151" max="6151" width="16.7109375" customWidth="1"/>
    <col min="6152" max="6152" width="12.7109375" customWidth="1"/>
    <col min="6153" max="6153" width="16.7109375" customWidth="1"/>
    <col min="6154" max="6154" width="3.7109375" customWidth="1"/>
    <col min="6401" max="6401" width="3.7109375" customWidth="1"/>
    <col min="6402" max="6402" width="12.7109375" customWidth="1"/>
    <col min="6403" max="6403" width="16.7109375" customWidth="1"/>
    <col min="6404" max="6404" width="12.7109375" customWidth="1"/>
    <col min="6405" max="6405" width="16.7109375" customWidth="1"/>
    <col min="6406" max="6406" width="12.7109375" customWidth="1"/>
    <col min="6407" max="6407" width="16.7109375" customWidth="1"/>
    <col min="6408" max="6408" width="12.7109375" customWidth="1"/>
    <col min="6409" max="6409" width="16.7109375" customWidth="1"/>
    <col min="6410" max="6410" width="3.7109375" customWidth="1"/>
    <col min="6657" max="6657" width="3.7109375" customWidth="1"/>
    <col min="6658" max="6658" width="12.7109375" customWidth="1"/>
    <col min="6659" max="6659" width="16.7109375" customWidth="1"/>
    <col min="6660" max="6660" width="12.7109375" customWidth="1"/>
    <col min="6661" max="6661" width="16.7109375" customWidth="1"/>
    <col min="6662" max="6662" width="12.7109375" customWidth="1"/>
    <col min="6663" max="6663" width="16.7109375" customWidth="1"/>
    <col min="6664" max="6664" width="12.7109375" customWidth="1"/>
    <col min="6665" max="6665" width="16.7109375" customWidth="1"/>
    <col min="6666" max="6666" width="3.7109375" customWidth="1"/>
    <col min="6913" max="6913" width="3.7109375" customWidth="1"/>
    <col min="6914" max="6914" width="12.7109375" customWidth="1"/>
    <col min="6915" max="6915" width="16.7109375" customWidth="1"/>
    <col min="6916" max="6916" width="12.7109375" customWidth="1"/>
    <col min="6917" max="6917" width="16.7109375" customWidth="1"/>
    <col min="6918" max="6918" width="12.7109375" customWidth="1"/>
    <col min="6919" max="6919" width="16.7109375" customWidth="1"/>
    <col min="6920" max="6920" width="12.7109375" customWidth="1"/>
    <col min="6921" max="6921" width="16.7109375" customWidth="1"/>
    <col min="6922" max="6922" width="3.7109375" customWidth="1"/>
    <col min="7169" max="7169" width="3.7109375" customWidth="1"/>
    <col min="7170" max="7170" width="12.7109375" customWidth="1"/>
    <col min="7171" max="7171" width="16.7109375" customWidth="1"/>
    <col min="7172" max="7172" width="12.7109375" customWidth="1"/>
    <col min="7173" max="7173" width="16.7109375" customWidth="1"/>
    <col min="7174" max="7174" width="12.7109375" customWidth="1"/>
    <col min="7175" max="7175" width="16.7109375" customWidth="1"/>
    <col min="7176" max="7176" width="12.7109375" customWidth="1"/>
    <col min="7177" max="7177" width="16.7109375" customWidth="1"/>
    <col min="7178" max="7178" width="3.7109375" customWidth="1"/>
    <col min="7425" max="7425" width="3.7109375" customWidth="1"/>
    <col min="7426" max="7426" width="12.7109375" customWidth="1"/>
    <col min="7427" max="7427" width="16.7109375" customWidth="1"/>
    <col min="7428" max="7428" width="12.7109375" customWidth="1"/>
    <col min="7429" max="7429" width="16.7109375" customWidth="1"/>
    <col min="7430" max="7430" width="12.7109375" customWidth="1"/>
    <col min="7431" max="7431" width="16.7109375" customWidth="1"/>
    <col min="7432" max="7432" width="12.7109375" customWidth="1"/>
    <col min="7433" max="7433" width="16.7109375" customWidth="1"/>
    <col min="7434" max="7434" width="3.7109375" customWidth="1"/>
    <col min="7681" max="7681" width="3.7109375" customWidth="1"/>
    <col min="7682" max="7682" width="12.7109375" customWidth="1"/>
    <col min="7683" max="7683" width="16.7109375" customWidth="1"/>
    <col min="7684" max="7684" width="12.7109375" customWidth="1"/>
    <col min="7685" max="7685" width="16.7109375" customWidth="1"/>
    <col min="7686" max="7686" width="12.7109375" customWidth="1"/>
    <col min="7687" max="7687" width="16.7109375" customWidth="1"/>
    <col min="7688" max="7688" width="12.7109375" customWidth="1"/>
    <col min="7689" max="7689" width="16.7109375" customWidth="1"/>
    <col min="7690" max="7690" width="3.7109375" customWidth="1"/>
    <col min="7937" max="7937" width="3.7109375" customWidth="1"/>
    <col min="7938" max="7938" width="12.7109375" customWidth="1"/>
    <col min="7939" max="7939" width="16.7109375" customWidth="1"/>
    <col min="7940" max="7940" width="12.7109375" customWidth="1"/>
    <col min="7941" max="7941" width="16.7109375" customWidth="1"/>
    <col min="7942" max="7942" width="12.7109375" customWidth="1"/>
    <col min="7943" max="7943" width="16.7109375" customWidth="1"/>
    <col min="7944" max="7944" width="12.7109375" customWidth="1"/>
    <col min="7945" max="7945" width="16.7109375" customWidth="1"/>
    <col min="7946" max="7946" width="3.7109375" customWidth="1"/>
    <col min="8193" max="8193" width="3.7109375" customWidth="1"/>
    <col min="8194" max="8194" width="12.7109375" customWidth="1"/>
    <col min="8195" max="8195" width="16.7109375" customWidth="1"/>
    <col min="8196" max="8196" width="12.7109375" customWidth="1"/>
    <col min="8197" max="8197" width="16.7109375" customWidth="1"/>
    <col min="8198" max="8198" width="12.7109375" customWidth="1"/>
    <col min="8199" max="8199" width="16.7109375" customWidth="1"/>
    <col min="8200" max="8200" width="12.7109375" customWidth="1"/>
    <col min="8201" max="8201" width="16.7109375" customWidth="1"/>
    <col min="8202" max="8202" width="3.7109375" customWidth="1"/>
    <col min="8449" max="8449" width="3.7109375" customWidth="1"/>
    <col min="8450" max="8450" width="12.7109375" customWidth="1"/>
    <col min="8451" max="8451" width="16.7109375" customWidth="1"/>
    <col min="8452" max="8452" width="12.7109375" customWidth="1"/>
    <col min="8453" max="8453" width="16.7109375" customWidth="1"/>
    <col min="8454" max="8454" width="12.7109375" customWidth="1"/>
    <col min="8455" max="8455" width="16.7109375" customWidth="1"/>
    <col min="8456" max="8456" width="12.7109375" customWidth="1"/>
    <col min="8457" max="8457" width="16.7109375" customWidth="1"/>
    <col min="8458" max="8458" width="3.7109375" customWidth="1"/>
    <col min="8705" max="8705" width="3.7109375" customWidth="1"/>
    <col min="8706" max="8706" width="12.7109375" customWidth="1"/>
    <col min="8707" max="8707" width="16.7109375" customWidth="1"/>
    <col min="8708" max="8708" width="12.7109375" customWidth="1"/>
    <col min="8709" max="8709" width="16.7109375" customWidth="1"/>
    <col min="8710" max="8710" width="12.7109375" customWidth="1"/>
    <col min="8711" max="8711" width="16.7109375" customWidth="1"/>
    <col min="8712" max="8712" width="12.7109375" customWidth="1"/>
    <col min="8713" max="8713" width="16.7109375" customWidth="1"/>
    <col min="8714" max="8714" width="3.7109375" customWidth="1"/>
    <col min="8961" max="8961" width="3.7109375" customWidth="1"/>
    <col min="8962" max="8962" width="12.7109375" customWidth="1"/>
    <col min="8963" max="8963" width="16.7109375" customWidth="1"/>
    <col min="8964" max="8964" width="12.7109375" customWidth="1"/>
    <col min="8965" max="8965" width="16.7109375" customWidth="1"/>
    <col min="8966" max="8966" width="12.7109375" customWidth="1"/>
    <col min="8967" max="8967" width="16.7109375" customWidth="1"/>
    <col min="8968" max="8968" width="12.7109375" customWidth="1"/>
    <col min="8969" max="8969" width="16.7109375" customWidth="1"/>
    <col min="8970" max="8970" width="3.7109375" customWidth="1"/>
    <col min="9217" max="9217" width="3.7109375" customWidth="1"/>
    <col min="9218" max="9218" width="12.7109375" customWidth="1"/>
    <col min="9219" max="9219" width="16.7109375" customWidth="1"/>
    <col min="9220" max="9220" width="12.7109375" customWidth="1"/>
    <col min="9221" max="9221" width="16.7109375" customWidth="1"/>
    <col min="9222" max="9222" width="12.7109375" customWidth="1"/>
    <col min="9223" max="9223" width="16.7109375" customWidth="1"/>
    <col min="9224" max="9224" width="12.7109375" customWidth="1"/>
    <col min="9225" max="9225" width="16.7109375" customWidth="1"/>
    <col min="9226" max="9226" width="3.7109375" customWidth="1"/>
    <col min="9473" max="9473" width="3.7109375" customWidth="1"/>
    <col min="9474" max="9474" width="12.7109375" customWidth="1"/>
    <col min="9475" max="9475" width="16.7109375" customWidth="1"/>
    <col min="9476" max="9476" width="12.7109375" customWidth="1"/>
    <col min="9477" max="9477" width="16.7109375" customWidth="1"/>
    <col min="9478" max="9478" width="12.7109375" customWidth="1"/>
    <col min="9479" max="9479" width="16.7109375" customWidth="1"/>
    <col min="9480" max="9480" width="12.7109375" customWidth="1"/>
    <col min="9481" max="9481" width="16.7109375" customWidth="1"/>
    <col min="9482" max="9482" width="3.7109375" customWidth="1"/>
    <col min="9729" max="9729" width="3.7109375" customWidth="1"/>
    <col min="9730" max="9730" width="12.7109375" customWidth="1"/>
    <col min="9731" max="9731" width="16.7109375" customWidth="1"/>
    <col min="9732" max="9732" width="12.7109375" customWidth="1"/>
    <col min="9733" max="9733" width="16.7109375" customWidth="1"/>
    <col min="9734" max="9734" width="12.7109375" customWidth="1"/>
    <col min="9735" max="9735" width="16.7109375" customWidth="1"/>
    <col min="9736" max="9736" width="12.7109375" customWidth="1"/>
    <col min="9737" max="9737" width="16.7109375" customWidth="1"/>
    <col min="9738" max="9738" width="3.7109375" customWidth="1"/>
    <col min="9985" max="9985" width="3.7109375" customWidth="1"/>
    <col min="9986" max="9986" width="12.7109375" customWidth="1"/>
    <col min="9987" max="9987" width="16.7109375" customWidth="1"/>
    <col min="9988" max="9988" width="12.7109375" customWidth="1"/>
    <col min="9989" max="9989" width="16.7109375" customWidth="1"/>
    <col min="9990" max="9990" width="12.7109375" customWidth="1"/>
    <col min="9991" max="9991" width="16.7109375" customWidth="1"/>
    <col min="9992" max="9992" width="12.7109375" customWidth="1"/>
    <col min="9993" max="9993" width="16.7109375" customWidth="1"/>
    <col min="9994" max="9994" width="3.7109375" customWidth="1"/>
    <col min="10241" max="10241" width="3.7109375" customWidth="1"/>
    <col min="10242" max="10242" width="12.7109375" customWidth="1"/>
    <col min="10243" max="10243" width="16.7109375" customWidth="1"/>
    <col min="10244" max="10244" width="12.7109375" customWidth="1"/>
    <col min="10245" max="10245" width="16.7109375" customWidth="1"/>
    <col min="10246" max="10246" width="12.7109375" customWidth="1"/>
    <col min="10247" max="10247" width="16.7109375" customWidth="1"/>
    <col min="10248" max="10248" width="12.7109375" customWidth="1"/>
    <col min="10249" max="10249" width="16.7109375" customWidth="1"/>
    <col min="10250" max="10250" width="3.7109375" customWidth="1"/>
    <col min="10497" max="10497" width="3.7109375" customWidth="1"/>
    <col min="10498" max="10498" width="12.7109375" customWidth="1"/>
    <col min="10499" max="10499" width="16.7109375" customWidth="1"/>
    <col min="10500" max="10500" width="12.7109375" customWidth="1"/>
    <col min="10501" max="10501" width="16.7109375" customWidth="1"/>
    <col min="10502" max="10502" width="12.7109375" customWidth="1"/>
    <col min="10503" max="10503" width="16.7109375" customWidth="1"/>
    <col min="10504" max="10504" width="12.7109375" customWidth="1"/>
    <col min="10505" max="10505" width="16.7109375" customWidth="1"/>
    <col min="10506" max="10506" width="3.7109375" customWidth="1"/>
    <col min="10753" max="10753" width="3.7109375" customWidth="1"/>
    <col min="10754" max="10754" width="12.7109375" customWidth="1"/>
    <col min="10755" max="10755" width="16.7109375" customWidth="1"/>
    <col min="10756" max="10756" width="12.7109375" customWidth="1"/>
    <col min="10757" max="10757" width="16.7109375" customWidth="1"/>
    <col min="10758" max="10758" width="12.7109375" customWidth="1"/>
    <col min="10759" max="10759" width="16.7109375" customWidth="1"/>
    <col min="10760" max="10760" width="12.7109375" customWidth="1"/>
    <col min="10761" max="10761" width="16.7109375" customWidth="1"/>
    <col min="10762" max="10762" width="3.7109375" customWidth="1"/>
    <col min="11009" max="11009" width="3.7109375" customWidth="1"/>
    <col min="11010" max="11010" width="12.7109375" customWidth="1"/>
    <col min="11011" max="11011" width="16.7109375" customWidth="1"/>
    <col min="11012" max="11012" width="12.7109375" customWidth="1"/>
    <col min="11013" max="11013" width="16.7109375" customWidth="1"/>
    <col min="11014" max="11014" width="12.7109375" customWidth="1"/>
    <col min="11015" max="11015" width="16.7109375" customWidth="1"/>
    <col min="11016" max="11016" width="12.7109375" customWidth="1"/>
    <col min="11017" max="11017" width="16.7109375" customWidth="1"/>
    <col min="11018" max="11018" width="3.7109375" customWidth="1"/>
    <col min="11265" max="11265" width="3.7109375" customWidth="1"/>
    <col min="11266" max="11266" width="12.7109375" customWidth="1"/>
    <col min="11267" max="11267" width="16.7109375" customWidth="1"/>
    <col min="11268" max="11268" width="12.7109375" customWidth="1"/>
    <col min="11269" max="11269" width="16.7109375" customWidth="1"/>
    <col min="11270" max="11270" width="12.7109375" customWidth="1"/>
    <col min="11271" max="11271" width="16.7109375" customWidth="1"/>
    <col min="11272" max="11272" width="12.7109375" customWidth="1"/>
    <col min="11273" max="11273" width="16.7109375" customWidth="1"/>
    <col min="11274" max="11274" width="3.7109375" customWidth="1"/>
    <col min="11521" max="11521" width="3.7109375" customWidth="1"/>
    <col min="11522" max="11522" width="12.7109375" customWidth="1"/>
    <col min="11523" max="11523" width="16.7109375" customWidth="1"/>
    <col min="11524" max="11524" width="12.7109375" customWidth="1"/>
    <col min="11525" max="11525" width="16.7109375" customWidth="1"/>
    <col min="11526" max="11526" width="12.7109375" customWidth="1"/>
    <col min="11527" max="11527" width="16.7109375" customWidth="1"/>
    <col min="11528" max="11528" width="12.7109375" customWidth="1"/>
    <col min="11529" max="11529" width="16.7109375" customWidth="1"/>
    <col min="11530" max="11530" width="3.7109375" customWidth="1"/>
    <col min="11777" max="11777" width="3.7109375" customWidth="1"/>
    <col min="11778" max="11778" width="12.7109375" customWidth="1"/>
    <col min="11779" max="11779" width="16.7109375" customWidth="1"/>
    <col min="11780" max="11780" width="12.7109375" customWidth="1"/>
    <col min="11781" max="11781" width="16.7109375" customWidth="1"/>
    <col min="11782" max="11782" width="12.7109375" customWidth="1"/>
    <col min="11783" max="11783" width="16.7109375" customWidth="1"/>
    <col min="11784" max="11784" width="12.7109375" customWidth="1"/>
    <col min="11785" max="11785" width="16.7109375" customWidth="1"/>
    <col min="11786" max="11786" width="3.7109375" customWidth="1"/>
    <col min="12033" max="12033" width="3.7109375" customWidth="1"/>
    <col min="12034" max="12034" width="12.7109375" customWidth="1"/>
    <col min="12035" max="12035" width="16.7109375" customWidth="1"/>
    <col min="12036" max="12036" width="12.7109375" customWidth="1"/>
    <col min="12037" max="12037" width="16.7109375" customWidth="1"/>
    <col min="12038" max="12038" width="12.7109375" customWidth="1"/>
    <col min="12039" max="12039" width="16.7109375" customWidth="1"/>
    <col min="12040" max="12040" width="12.7109375" customWidth="1"/>
    <col min="12041" max="12041" width="16.7109375" customWidth="1"/>
    <col min="12042" max="12042" width="3.7109375" customWidth="1"/>
    <col min="12289" max="12289" width="3.7109375" customWidth="1"/>
    <col min="12290" max="12290" width="12.7109375" customWidth="1"/>
    <col min="12291" max="12291" width="16.7109375" customWidth="1"/>
    <col min="12292" max="12292" width="12.7109375" customWidth="1"/>
    <col min="12293" max="12293" width="16.7109375" customWidth="1"/>
    <col min="12294" max="12294" width="12.7109375" customWidth="1"/>
    <col min="12295" max="12295" width="16.7109375" customWidth="1"/>
    <col min="12296" max="12296" width="12.7109375" customWidth="1"/>
    <col min="12297" max="12297" width="16.7109375" customWidth="1"/>
    <col min="12298" max="12298" width="3.7109375" customWidth="1"/>
    <col min="12545" max="12545" width="3.7109375" customWidth="1"/>
    <col min="12546" max="12546" width="12.7109375" customWidth="1"/>
    <col min="12547" max="12547" width="16.7109375" customWidth="1"/>
    <col min="12548" max="12548" width="12.7109375" customWidth="1"/>
    <col min="12549" max="12549" width="16.7109375" customWidth="1"/>
    <col min="12550" max="12550" width="12.7109375" customWidth="1"/>
    <col min="12551" max="12551" width="16.7109375" customWidth="1"/>
    <col min="12552" max="12552" width="12.7109375" customWidth="1"/>
    <col min="12553" max="12553" width="16.7109375" customWidth="1"/>
    <col min="12554" max="12554" width="3.7109375" customWidth="1"/>
    <col min="12801" max="12801" width="3.7109375" customWidth="1"/>
    <col min="12802" max="12802" width="12.7109375" customWidth="1"/>
    <col min="12803" max="12803" width="16.7109375" customWidth="1"/>
    <col min="12804" max="12804" width="12.7109375" customWidth="1"/>
    <col min="12805" max="12805" width="16.7109375" customWidth="1"/>
    <col min="12806" max="12806" width="12.7109375" customWidth="1"/>
    <col min="12807" max="12807" width="16.7109375" customWidth="1"/>
    <col min="12808" max="12808" width="12.7109375" customWidth="1"/>
    <col min="12809" max="12809" width="16.7109375" customWidth="1"/>
    <col min="12810" max="12810" width="3.7109375" customWidth="1"/>
    <col min="13057" max="13057" width="3.7109375" customWidth="1"/>
    <col min="13058" max="13058" width="12.7109375" customWidth="1"/>
    <col min="13059" max="13059" width="16.7109375" customWidth="1"/>
    <col min="13060" max="13060" width="12.7109375" customWidth="1"/>
    <col min="13061" max="13061" width="16.7109375" customWidth="1"/>
    <col min="13062" max="13062" width="12.7109375" customWidth="1"/>
    <col min="13063" max="13063" width="16.7109375" customWidth="1"/>
    <col min="13064" max="13064" width="12.7109375" customWidth="1"/>
    <col min="13065" max="13065" width="16.7109375" customWidth="1"/>
    <col min="13066" max="13066" width="3.7109375" customWidth="1"/>
    <col min="13313" max="13313" width="3.7109375" customWidth="1"/>
    <col min="13314" max="13314" width="12.7109375" customWidth="1"/>
    <col min="13315" max="13315" width="16.7109375" customWidth="1"/>
    <col min="13316" max="13316" width="12.7109375" customWidth="1"/>
    <col min="13317" max="13317" width="16.7109375" customWidth="1"/>
    <col min="13318" max="13318" width="12.7109375" customWidth="1"/>
    <col min="13319" max="13319" width="16.7109375" customWidth="1"/>
    <col min="13320" max="13320" width="12.7109375" customWidth="1"/>
    <col min="13321" max="13321" width="16.7109375" customWidth="1"/>
    <col min="13322" max="13322" width="3.7109375" customWidth="1"/>
    <col min="13569" max="13569" width="3.7109375" customWidth="1"/>
    <col min="13570" max="13570" width="12.7109375" customWidth="1"/>
    <col min="13571" max="13571" width="16.7109375" customWidth="1"/>
    <col min="13572" max="13572" width="12.7109375" customWidth="1"/>
    <col min="13573" max="13573" width="16.7109375" customWidth="1"/>
    <col min="13574" max="13574" width="12.7109375" customWidth="1"/>
    <col min="13575" max="13575" width="16.7109375" customWidth="1"/>
    <col min="13576" max="13576" width="12.7109375" customWidth="1"/>
    <col min="13577" max="13577" width="16.7109375" customWidth="1"/>
    <col min="13578" max="13578" width="3.7109375" customWidth="1"/>
    <col min="13825" max="13825" width="3.7109375" customWidth="1"/>
    <col min="13826" max="13826" width="12.7109375" customWidth="1"/>
    <col min="13827" max="13827" width="16.7109375" customWidth="1"/>
    <col min="13828" max="13828" width="12.7109375" customWidth="1"/>
    <col min="13829" max="13829" width="16.7109375" customWidth="1"/>
    <col min="13830" max="13830" width="12.7109375" customWidth="1"/>
    <col min="13831" max="13831" width="16.7109375" customWidth="1"/>
    <col min="13832" max="13832" width="12.7109375" customWidth="1"/>
    <col min="13833" max="13833" width="16.7109375" customWidth="1"/>
    <col min="13834" max="13834" width="3.7109375" customWidth="1"/>
    <col min="14081" max="14081" width="3.7109375" customWidth="1"/>
    <col min="14082" max="14082" width="12.7109375" customWidth="1"/>
    <col min="14083" max="14083" width="16.7109375" customWidth="1"/>
    <col min="14084" max="14084" width="12.7109375" customWidth="1"/>
    <col min="14085" max="14085" width="16.7109375" customWidth="1"/>
    <col min="14086" max="14086" width="12.7109375" customWidth="1"/>
    <col min="14087" max="14087" width="16.7109375" customWidth="1"/>
    <col min="14088" max="14088" width="12.7109375" customWidth="1"/>
    <col min="14089" max="14089" width="16.7109375" customWidth="1"/>
    <col min="14090" max="14090" width="3.7109375" customWidth="1"/>
    <col min="14337" max="14337" width="3.7109375" customWidth="1"/>
    <col min="14338" max="14338" width="12.7109375" customWidth="1"/>
    <col min="14339" max="14339" width="16.7109375" customWidth="1"/>
    <col min="14340" max="14340" width="12.7109375" customWidth="1"/>
    <col min="14341" max="14341" width="16.7109375" customWidth="1"/>
    <col min="14342" max="14342" width="12.7109375" customWidth="1"/>
    <col min="14343" max="14343" width="16.7109375" customWidth="1"/>
    <col min="14344" max="14344" width="12.7109375" customWidth="1"/>
    <col min="14345" max="14345" width="16.7109375" customWidth="1"/>
    <col min="14346" max="14346" width="3.7109375" customWidth="1"/>
    <col min="14593" max="14593" width="3.7109375" customWidth="1"/>
    <col min="14594" max="14594" width="12.7109375" customWidth="1"/>
    <col min="14595" max="14595" width="16.7109375" customWidth="1"/>
    <col min="14596" max="14596" width="12.7109375" customWidth="1"/>
    <col min="14597" max="14597" width="16.7109375" customWidth="1"/>
    <col min="14598" max="14598" width="12.7109375" customWidth="1"/>
    <col min="14599" max="14599" width="16.7109375" customWidth="1"/>
    <col min="14600" max="14600" width="12.7109375" customWidth="1"/>
    <col min="14601" max="14601" width="16.7109375" customWidth="1"/>
    <col min="14602" max="14602" width="3.7109375" customWidth="1"/>
    <col min="14849" max="14849" width="3.7109375" customWidth="1"/>
    <col min="14850" max="14850" width="12.7109375" customWidth="1"/>
    <col min="14851" max="14851" width="16.7109375" customWidth="1"/>
    <col min="14852" max="14852" width="12.7109375" customWidth="1"/>
    <col min="14853" max="14853" width="16.7109375" customWidth="1"/>
    <col min="14854" max="14854" width="12.7109375" customWidth="1"/>
    <col min="14855" max="14855" width="16.7109375" customWidth="1"/>
    <col min="14856" max="14856" width="12.7109375" customWidth="1"/>
    <col min="14857" max="14857" width="16.7109375" customWidth="1"/>
    <col min="14858" max="14858" width="3.7109375" customWidth="1"/>
    <col min="15105" max="15105" width="3.7109375" customWidth="1"/>
    <col min="15106" max="15106" width="12.7109375" customWidth="1"/>
    <col min="15107" max="15107" width="16.7109375" customWidth="1"/>
    <col min="15108" max="15108" width="12.7109375" customWidth="1"/>
    <col min="15109" max="15109" width="16.7109375" customWidth="1"/>
    <col min="15110" max="15110" width="12.7109375" customWidth="1"/>
    <col min="15111" max="15111" width="16.7109375" customWidth="1"/>
    <col min="15112" max="15112" width="12.7109375" customWidth="1"/>
    <col min="15113" max="15113" width="16.7109375" customWidth="1"/>
    <col min="15114" max="15114" width="3.7109375" customWidth="1"/>
    <col min="15361" max="15361" width="3.7109375" customWidth="1"/>
    <col min="15362" max="15362" width="12.7109375" customWidth="1"/>
    <col min="15363" max="15363" width="16.7109375" customWidth="1"/>
    <col min="15364" max="15364" width="12.7109375" customWidth="1"/>
    <col min="15365" max="15365" width="16.7109375" customWidth="1"/>
    <col min="15366" max="15366" width="12.7109375" customWidth="1"/>
    <col min="15367" max="15367" width="16.7109375" customWidth="1"/>
    <col min="15368" max="15368" width="12.7109375" customWidth="1"/>
    <col min="15369" max="15369" width="16.7109375" customWidth="1"/>
    <col min="15370" max="15370" width="3.7109375" customWidth="1"/>
    <col min="15617" max="15617" width="3.7109375" customWidth="1"/>
    <col min="15618" max="15618" width="12.7109375" customWidth="1"/>
    <col min="15619" max="15619" width="16.7109375" customWidth="1"/>
    <col min="15620" max="15620" width="12.7109375" customWidth="1"/>
    <col min="15621" max="15621" width="16.7109375" customWidth="1"/>
    <col min="15622" max="15622" width="12.7109375" customWidth="1"/>
    <col min="15623" max="15623" width="16.7109375" customWidth="1"/>
    <col min="15624" max="15624" width="12.7109375" customWidth="1"/>
    <col min="15625" max="15625" width="16.7109375" customWidth="1"/>
    <col min="15626" max="15626" width="3.7109375" customWidth="1"/>
    <col min="15873" max="15873" width="3.7109375" customWidth="1"/>
    <col min="15874" max="15874" width="12.7109375" customWidth="1"/>
    <col min="15875" max="15875" width="16.7109375" customWidth="1"/>
    <col min="15876" max="15876" width="12.7109375" customWidth="1"/>
    <col min="15877" max="15877" width="16.7109375" customWidth="1"/>
    <col min="15878" max="15878" width="12.7109375" customWidth="1"/>
    <col min="15879" max="15879" width="16.7109375" customWidth="1"/>
    <col min="15880" max="15880" width="12.7109375" customWidth="1"/>
    <col min="15881" max="15881" width="16.7109375" customWidth="1"/>
    <col min="15882" max="15882" width="3.7109375" customWidth="1"/>
    <col min="16129" max="16129" width="3.7109375" customWidth="1"/>
    <col min="16130" max="16130" width="12.7109375" customWidth="1"/>
    <col min="16131" max="16131" width="16.7109375" customWidth="1"/>
    <col min="16132" max="16132" width="12.7109375" customWidth="1"/>
    <col min="16133" max="16133" width="16.7109375" customWidth="1"/>
    <col min="16134" max="16134" width="12.7109375" customWidth="1"/>
    <col min="16135" max="16135" width="16.7109375" customWidth="1"/>
    <col min="16136" max="16136" width="12.7109375" customWidth="1"/>
    <col min="16137" max="16137" width="16.7109375" customWidth="1"/>
    <col min="16138" max="16138" width="3.7109375" customWidth="1"/>
  </cols>
  <sheetData>
    <row r="1" spans="1:10" ht="20.10000000000000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 x14ac:dyDescent="0.25">
      <c r="A2" s="7"/>
      <c r="B2" s="7"/>
      <c r="C2" s="7"/>
      <c r="D2" s="7"/>
      <c r="E2" s="69" t="s">
        <v>57</v>
      </c>
      <c r="F2" s="69"/>
      <c r="G2" s="7"/>
      <c r="H2" s="7"/>
      <c r="I2" s="7"/>
      <c r="J2" s="7"/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 thickBot="1" x14ac:dyDescent="0.3">
      <c r="A4" s="7"/>
      <c r="B4" s="8"/>
      <c r="C4" s="9">
        <f>'DEMO DOS'!F3</f>
        <v>9999.99</v>
      </c>
      <c r="D4" s="10" t="str">
        <f>E6&amp;E7&amp;E8&amp;E9&amp;E10&amp;E11&amp;E12&amp;E13&amp;E14&amp;E15&amp;E16&amp;E17&amp;E18</f>
        <v xml:space="preserve">  Nueve Mil, Novecientos Noventa y Nueve Quetzales con 99/100</v>
      </c>
      <c r="E4" s="11"/>
      <c r="F4" s="11"/>
      <c r="G4" s="11"/>
      <c r="H4" s="11"/>
      <c r="I4" s="12"/>
      <c r="J4" s="7"/>
    </row>
    <row r="5" spans="1:10" ht="15.75" thickBot="1" x14ac:dyDescent="0.3">
      <c r="A5" s="7"/>
      <c r="B5" s="7"/>
      <c r="C5" s="13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14">
        <f>ROUNDDOWN((C4/F6),0)</f>
        <v>0</v>
      </c>
      <c r="E6" s="1" t="str">
        <f>IF((D6=0),"",(LOOKUP(D6,B20:C29)))</f>
        <v/>
      </c>
      <c r="F6" s="1">
        <v>1000000</v>
      </c>
      <c r="G6" s="2">
        <f>ROUND((D6*F6),2)</f>
        <v>0</v>
      </c>
      <c r="H6" s="7"/>
      <c r="I6" s="7"/>
      <c r="J6" s="7"/>
    </row>
    <row r="7" spans="1:10" x14ac:dyDescent="0.25">
      <c r="A7" s="7"/>
      <c r="B7" s="7"/>
      <c r="C7" s="7"/>
      <c r="D7" s="15"/>
      <c r="E7" s="3" t="str">
        <f>IF((D6=0),"",(IF((D6=1),"Millon, ","Millones, ")))</f>
        <v/>
      </c>
      <c r="F7" s="3"/>
      <c r="G7" s="4"/>
      <c r="H7" s="7"/>
      <c r="I7" s="7"/>
      <c r="J7" s="7"/>
    </row>
    <row r="8" spans="1:10" x14ac:dyDescent="0.25">
      <c r="A8" s="7"/>
      <c r="B8" s="7"/>
      <c r="C8" s="7"/>
      <c r="D8" s="15">
        <f>ROUNDDOWN(((C4-G6)/F8),0)</f>
        <v>0</v>
      </c>
      <c r="E8" s="3" t="str">
        <f>IF(((G8+G9+G11)=100000),"Cien ",(LOOKUP(D8,F20:G29)))</f>
        <v xml:space="preserve"> </v>
      </c>
      <c r="F8" s="3">
        <v>100000</v>
      </c>
      <c r="G8" s="4">
        <f>ROUND((D8*F8),2)</f>
        <v>0</v>
      </c>
      <c r="H8" s="7"/>
      <c r="I8" s="7"/>
      <c r="J8" s="7"/>
    </row>
    <row r="9" spans="1:10" x14ac:dyDescent="0.25">
      <c r="A9" s="7"/>
      <c r="B9" s="7"/>
      <c r="C9" s="7"/>
      <c r="D9" s="15">
        <f>ROUNDDOWN(((C4-G6-G8)/F9),0)</f>
        <v>0</v>
      </c>
      <c r="E9" s="3" t="str">
        <f>IF((AND(((G9+G11)&gt;10000),((G9+G11)&lt;20000))),"",(LOOKUP(D9,D20:E29)))</f>
        <v xml:space="preserve"> </v>
      </c>
      <c r="F9" s="3">
        <v>10000</v>
      </c>
      <c r="G9" s="4">
        <f>ROUND((D9*F9),2)</f>
        <v>0</v>
      </c>
      <c r="H9" s="7"/>
      <c r="I9" s="7"/>
      <c r="J9" s="7"/>
    </row>
    <row r="10" spans="1:10" x14ac:dyDescent="0.25">
      <c r="A10" s="7"/>
      <c r="B10" s="7"/>
      <c r="C10" s="7"/>
      <c r="D10" s="15"/>
      <c r="E10" s="3" t="str">
        <f>IF((AND(((G9+G11)&gt;19000),(D9&gt;0),(D11&gt;0))),"y ","")</f>
        <v/>
      </c>
      <c r="F10" s="3"/>
      <c r="G10" s="4"/>
      <c r="H10" s="7"/>
      <c r="I10" s="7"/>
      <c r="J10" s="7"/>
    </row>
    <row r="11" spans="1:10" x14ac:dyDescent="0.25">
      <c r="A11" s="7"/>
      <c r="B11" s="7"/>
      <c r="C11" s="7"/>
      <c r="D11" s="15">
        <f>ROUNDDOWN(((C4-G6-G8-G9)/F11),0)</f>
        <v>9</v>
      </c>
      <c r="E11" s="3" t="str">
        <f>IF((AND(((G9+G11)&gt;10000),((G9+G11)&lt;20000))),(LOOKUP(D11,H20:I29)),(LOOKUP(D11,B20:C29)))</f>
        <v xml:space="preserve">Nueve </v>
      </c>
      <c r="F11" s="3">
        <v>1000</v>
      </c>
      <c r="G11" s="4">
        <f>ROUND((D11*F11),2)</f>
        <v>9000</v>
      </c>
      <c r="H11" s="7"/>
      <c r="I11" s="7"/>
      <c r="J11" s="7"/>
    </row>
    <row r="12" spans="1:10" x14ac:dyDescent="0.25">
      <c r="A12" s="7"/>
      <c r="B12" s="7"/>
      <c r="C12" s="7"/>
      <c r="D12" s="15"/>
      <c r="E12" s="3" t="str">
        <f>IF(((SUM(D8:D11))=0),"","Mil, ")</f>
        <v xml:space="preserve">Mil, </v>
      </c>
      <c r="F12" s="3"/>
      <c r="G12" s="4"/>
      <c r="H12" s="7"/>
      <c r="I12" s="7"/>
      <c r="J12" s="7"/>
    </row>
    <row r="13" spans="1:10" x14ac:dyDescent="0.25">
      <c r="A13" s="7"/>
      <c r="B13" s="7"/>
      <c r="C13" s="7"/>
      <c r="D13" s="15">
        <f>ROUNDDOWN(((C4-G6-G8-G9-G11)/F13),0)</f>
        <v>9</v>
      </c>
      <c r="E13" s="3" t="str">
        <f>IF(((G13+G14+G16)=100),"Cien ",(LOOKUP(D13,F20:G29)))</f>
        <v xml:space="preserve">Novecientos </v>
      </c>
      <c r="F13" s="3">
        <v>100</v>
      </c>
      <c r="G13" s="4">
        <f>ROUND((D13*F13),2)</f>
        <v>900</v>
      </c>
      <c r="H13" s="7"/>
      <c r="I13" s="7"/>
      <c r="J13" s="7"/>
    </row>
    <row r="14" spans="1:10" x14ac:dyDescent="0.25">
      <c r="A14" s="7"/>
      <c r="B14" s="7"/>
      <c r="C14" s="7"/>
      <c r="D14" s="15">
        <f>ROUNDDOWN(((C4-G6-G8-G9-G11-G13)/F14),0)</f>
        <v>9</v>
      </c>
      <c r="E14" s="3" t="str">
        <f>IF((AND(((G14+G16)&gt;10),((G14+G16)&lt;20))),"",(LOOKUP(D14,D20:E29)))</f>
        <v xml:space="preserve">Noventa </v>
      </c>
      <c r="F14" s="3">
        <v>10</v>
      </c>
      <c r="G14" s="4">
        <f>ROUND((D14*F14),2)</f>
        <v>90</v>
      </c>
      <c r="H14" s="7"/>
      <c r="I14" s="7"/>
      <c r="J14" s="7"/>
    </row>
    <row r="15" spans="1:10" x14ac:dyDescent="0.25">
      <c r="A15" s="7"/>
      <c r="B15" s="7"/>
      <c r="C15" s="7"/>
      <c r="D15" s="15"/>
      <c r="E15" s="3" t="str">
        <f>IF((AND(((G14+G16)&gt;19),(D14&gt;0),(D16&gt;0))),"y ","")</f>
        <v xml:space="preserve">y </v>
      </c>
      <c r="F15" s="3"/>
      <c r="G15" s="4"/>
      <c r="H15" s="7"/>
      <c r="I15" s="7"/>
      <c r="J15" s="7"/>
    </row>
    <row r="16" spans="1:10" x14ac:dyDescent="0.25">
      <c r="A16" s="7"/>
      <c r="B16" s="7"/>
      <c r="C16" s="7"/>
      <c r="D16" s="15">
        <f>ROUNDDOWN(((C4-G6-G8-G9-G11-G13-G14)/F16),0)</f>
        <v>9</v>
      </c>
      <c r="E16" s="3" t="str">
        <f>IF((AND(((G14+G16)&gt;10),((G14+G16)&lt;20))),(LOOKUP(D16,H20:I29)),(LOOKUP(D16,B20:C29)))</f>
        <v xml:space="preserve">Nueve </v>
      </c>
      <c r="F16" s="3">
        <v>1</v>
      </c>
      <c r="G16" s="4">
        <f>ROUND((D16*F16),2)</f>
        <v>9</v>
      </c>
      <c r="H16" s="7"/>
      <c r="I16" s="7"/>
      <c r="J16" s="7"/>
    </row>
    <row r="17" spans="1:10" x14ac:dyDescent="0.25">
      <c r="A17" s="7"/>
      <c r="B17" s="7"/>
      <c r="C17" s="7"/>
      <c r="D17" s="15"/>
      <c r="E17" s="16" t="s">
        <v>50</v>
      </c>
      <c r="F17" s="3"/>
      <c r="G17" s="4"/>
      <c r="H17" s="7"/>
      <c r="I17" s="7"/>
      <c r="J17" s="7"/>
    </row>
    <row r="18" spans="1:10" ht="15.75" thickBot="1" x14ac:dyDescent="0.3">
      <c r="A18" s="7"/>
      <c r="B18" s="7"/>
      <c r="C18" s="7"/>
      <c r="D18" s="17">
        <f>ROUND(((C4-G6-G8-G9-G11-G13-G14-G16)*100),0)</f>
        <v>99</v>
      </c>
      <c r="E18" s="5" t="str">
        <f>IF((D18&gt;9),(D18&amp;"/100"),("0"&amp;D18&amp;"/100"))</f>
        <v>99/100</v>
      </c>
      <c r="F18" s="5"/>
      <c r="G18" s="6"/>
      <c r="H18" s="7"/>
      <c r="I18" s="7"/>
      <c r="J18" s="7"/>
    </row>
    <row r="19" spans="1:10" ht="15.75" thickBot="1" x14ac:dyDescent="0.3">
      <c r="A19" s="7"/>
      <c r="B19" s="18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14">
        <v>0</v>
      </c>
      <c r="C20" s="2" t="s">
        <v>0</v>
      </c>
      <c r="D20" s="14">
        <v>0</v>
      </c>
      <c r="E20" s="2" t="s">
        <v>0</v>
      </c>
      <c r="F20" s="14">
        <v>0</v>
      </c>
      <c r="G20" s="2" t="s">
        <v>0</v>
      </c>
      <c r="H20" s="14">
        <v>0</v>
      </c>
      <c r="I20" s="2" t="s">
        <v>0</v>
      </c>
      <c r="J20" s="7"/>
    </row>
    <row r="21" spans="1:10" x14ac:dyDescent="0.25">
      <c r="A21" s="7"/>
      <c r="B21" s="15">
        <v>1</v>
      </c>
      <c r="C21" s="4" t="s">
        <v>1</v>
      </c>
      <c r="D21" s="15">
        <v>1</v>
      </c>
      <c r="E21" s="4" t="s">
        <v>2</v>
      </c>
      <c r="F21" s="15">
        <v>1</v>
      </c>
      <c r="G21" s="4" t="s">
        <v>3</v>
      </c>
      <c r="H21" s="15">
        <v>1</v>
      </c>
      <c r="I21" s="4" t="s">
        <v>4</v>
      </c>
      <c r="J21" s="7"/>
    </row>
    <row r="22" spans="1:10" x14ac:dyDescent="0.25">
      <c r="A22" s="7"/>
      <c r="B22" s="15">
        <v>2</v>
      </c>
      <c r="C22" s="4" t="s">
        <v>5</v>
      </c>
      <c r="D22" s="15">
        <v>2</v>
      </c>
      <c r="E22" s="4" t="s">
        <v>6</v>
      </c>
      <c r="F22" s="15">
        <v>2</v>
      </c>
      <c r="G22" s="4" t="s">
        <v>7</v>
      </c>
      <c r="H22" s="15">
        <v>2</v>
      </c>
      <c r="I22" s="4" t="s">
        <v>8</v>
      </c>
      <c r="J22" s="7"/>
    </row>
    <row r="23" spans="1:10" x14ac:dyDescent="0.25">
      <c r="A23" s="7"/>
      <c r="B23" s="15">
        <v>3</v>
      </c>
      <c r="C23" s="4" t="s">
        <v>9</v>
      </c>
      <c r="D23" s="15">
        <v>3</v>
      </c>
      <c r="E23" s="4" t="s">
        <v>10</v>
      </c>
      <c r="F23" s="15">
        <v>3</v>
      </c>
      <c r="G23" s="4" t="s">
        <v>11</v>
      </c>
      <c r="H23" s="15">
        <v>3</v>
      </c>
      <c r="I23" s="4" t="s">
        <v>12</v>
      </c>
      <c r="J23" s="7"/>
    </row>
    <row r="24" spans="1:10" x14ac:dyDescent="0.25">
      <c r="A24" s="7"/>
      <c r="B24" s="15">
        <v>4</v>
      </c>
      <c r="C24" s="4" t="s">
        <v>13</v>
      </c>
      <c r="D24" s="15">
        <v>4</v>
      </c>
      <c r="E24" s="4" t="s">
        <v>14</v>
      </c>
      <c r="F24" s="15">
        <v>4</v>
      </c>
      <c r="G24" s="4" t="s">
        <v>15</v>
      </c>
      <c r="H24" s="15">
        <v>4</v>
      </c>
      <c r="I24" s="4" t="s">
        <v>16</v>
      </c>
      <c r="J24" s="7"/>
    </row>
    <row r="25" spans="1:10" x14ac:dyDescent="0.25">
      <c r="A25" s="7"/>
      <c r="B25" s="15">
        <v>5</v>
      </c>
      <c r="C25" s="4" t="s">
        <v>17</v>
      </c>
      <c r="D25" s="15">
        <v>5</v>
      </c>
      <c r="E25" s="4" t="s">
        <v>18</v>
      </c>
      <c r="F25" s="15">
        <v>5</v>
      </c>
      <c r="G25" s="4" t="s">
        <v>19</v>
      </c>
      <c r="H25" s="15">
        <v>5</v>
      </c>
      <c r="I25" s="4" t="s">
        <v>20</v>
      </c>
      <c r="J25" s="7"/>
    </row>
    <row r="26" spans="1:10" x14ac:dyDescent="0.25">
      <c r="A26" s="7"/>
      <c r="B26" s="15">
        <v>6</v>
      </c>
      <c r="C26" s="4" t="s">
        <v>21</v>
      </c>
      <c r="D26" s="15">
        <v>6</v>
      </c>
      <c r="E26" s="4" t="s">
        <v>22</v>
      </c>
      <c r="F26" s="15">
        <v>6</v>
      </c>
      <c r="G26" s="4" t="s">
        <v>23</v>
      </c>
      <c r="H26" s="15">
        <v>6</v>
      </c>
      <c r="I26" s="4" t="s">
        <v>24</v>
      </c>
      <c r="J26" s="7"/>
    </row>
    <row r="27" spans="1:10" x14ac:dyDescent="0.25">
      <c r="A27" s="7"/>
      <c r="B27" s="15">
        <v>7</v>
      </c>
      <c r="C27" s="4" t="s">
        <v>25</v>
      </c>
      <c r="D27" s="15">
        <v>7</v>
      </c>
      <c r="E27" s="4" t="s">
        <v>26</v>
      </c>
      <c r="F27" s="15">
        <v>7</v>
      </c>
      <c r="G27" s="4" t="s">
        <v>27</v>
      </c>
      <c r="H27" s="15">
        <v>7</v>
      </c>
      <c r="I27" s="4" t="s">
        <v>28</v>
      </c>
      <c r="J27" s="7"/>
    </row>
    <row r="28" spans="1:10" x14ac:dyDescent="0.25">
      <c r="A28" s="7"/>
      <c r="B28" s="15">
        <v>8</v>
      </c>
      <c r="C28" s="4" t="s">
        <v>29</v>
      </c>
      <c r="D28" s="15">
        <v>8</v>
      </c>
      <c r="E28" s="4" t="s">
        <v>30</v>
      </c>
      <c r="F28" s="15">
        <v>8</v>
      </c>
      <c r="G28" s="4" t="s">
        <v>31</v>
      </c>
      <c r="H28" s="15">
        <v>8</v>
      </c>
      <c r="I28" s="4" t="s">
        <v>32</v>
      </c>
      <c r="J28" s="7"/>
    </row>
    <row r="29" spans="1:10" ht="15.75" thickBot="1" x14ac:dyDescent="0.3">
      <c r="A29" s="7"/>
      <c r="B29" s="17">
        <v>9</v>
      </c>
      <c r="C29" s="6" t="s">
        <v>33</v>
      </c>
      <c r="D29" s="17">
        <v>9</v>
      </c>
      <c r="E29" s="6" t="s">
        <v>34</v>
      </c>
      <c r="F29" s="17">
        <v>9</v>
      </c>
      <c r="G29" s="6" t="s">
        <v>35</v>
      </c>
      <c r="H29" s="17">
        <v>9</v>
      </c>
      <c r="I29" s="6" t="s">
        <v>36</v>
      </c>
      <c r="J29" s="7"/>
    </row>
    <row r="30" spans="1:10" ht="20.10000000000000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mergeCells count="1"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DEMO DOS</vt:lpstr>
      <vt:lpstr>Hoja </vt:lpstr>
      <vt:lpstr>'DEMO DOS'!Área_de_impresión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TServices1</dc:creator>
  <cp:lastModifiedBy>Usuario_Final</cp:lastModifiedBy>
  <cp:lastPrinted>2021-10-11T16:45:03Z</cp:lastPrinted>
  <dcterms:created xsi:type="dcterms:W3CDTF">2012-11-21T14:05:22Z</dcterms:created>
  <dcterms:modified xsi:type="dcterms:W3CDTF">2021-10-12T15:45:49Z</dcterms:modified>
</cp:coreProperties>
</file>